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63" i="1" l="1"/>
  <c r="H16" i="1"/>
  <c r="H19" i="1"/>
  <c r="H20" i="1"/>
  <c r="H21" i="1"/>
  <c r="H24" i="1"/>
  <c r="H27" i="1"/>
  <c r="H28" i="1"/>
  <c r="H31" i="1"/>
  <c r="H32" i="1"/>
  <c r="H42" i="1"/>
  <c r="H48" i="1"/>
  <c r="H49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<sst xmlns="http://schemas.openxmlformats.org/spreadsheetml/2006/main" count="74" uniqueCount="42">
  <si>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</si>
  <si>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</si>
  <si>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</si>
  <si>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</si>
  <si>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</si>
  <si>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</si>
  <si>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</si>
  <si>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</si>
  <si>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</si>
  <si>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</si>
  <si>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</si>
  <si>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</si>
  <si>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</si>
  <si>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</si>
  <si>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</si>
  <si>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</si>
  <si>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</si>
  <si>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</si>
  <si>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</si>
  <si>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</si>
  <si>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</si>
  <si>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</si>
  <si>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</si>
  <si>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</si>
  <si>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</si>
  <si>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06.12.2019.godine Dom zdravlja Požarevac je izvršio plaćanje prema dobavljačima:</t>
  </si>
  <si>
    <t>Dana:06.12.2019.</t>
  </si>
  <si>
    <t>Primljena i neutrošena participacija od 06.12.2019.</t>
  </si>
  <si>
    <t>Uplata dobavljaču Farmalogist-Lekovi</t>
  </si>
  <si>
    <t>190603834</t>
  </si>
  <si>
    <t>190604126</t>
  </si>
  <si>
    <t>190603866</t>
  </si>
  <si>
    <t>Uplata dobavljaču Phoenix Pharma-Lekovi</t>
  </si>
  <si>
    <t>669184</t>
  </si>
  <si>
    <t>669076</t>
  </si>
  <si>
    <t>Uplata dobavljaču Vega-Lekovi</t>
  </si>
  <si>
    <t>594985/19</t>
  </si>
  <si>
    <t>594988/19</t>
  </si>
  <si>
    <t>Uplata dobavljaču Phoenix Pharma-Oktreotid</t>
  </si>
  <si>
    <t>669980</t>
  </si>
  <si>
    <t>UKUPNO OKTREOTID-KPP986</t>
  </si>
  <si>
    <t>UKUPNO LEKOVI-KPP062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</si>
</sst>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7" fillId="0" borderId="1" xfId="1" applyNumberFormat="1" applyFont="1" applyBorder="1"/>
    <xf numFmtId="49" fontId="6" fillId="0" borderId="1" xfId="1" applyNumberFormat="1" applyBorder="1"/>
    <xf numFmtId="0" fontId="6" fillId="5" borderId="1" xfId="1" applyFill="1" applyBorder="1"/>
    <xf numFmtId="4" fontId="8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/>
    <xf numFmtId="49" fontId="6" fillId="5" borderId="1" xfId="1" applyNumberFormat="1" applyFill="1" applyBorder="1"/>
    <xf numFmtId="4" fontId="6" fillId="5" borderId="1" xfId="1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3"/>
  <sheetViews>
    <sheetView tabSelected="1" zoomScaleNormal="100" workbookViewId="0">
      <selection activeCell="I50" sqref="I48:I50"/>
    </sheetView>
  </sheetViews>
  <sheetFormatPr defaultRowHeight="15" x14ac:dyDescent="0.25"/>
  <cols>
    <col min="1" max="1" width="6.7109375" customWidth="1"/>
    <col min="2" max="2" width="23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C8" s="46" t="s">
        <v>26</v>
      </c>
      <c r="D8" s="46"/>
      <c r="E8" s="46"/>
      <c r="F8" s="46"/>
      <c r="G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4" t="s">
        <v>22</v>
      </c>
      <c r="C11" s="55"/>
      <c r="D11" s="55"/>
      <c r="E11" s="55"/>
      <c r="F11" s="56"/>
      <c r="G11" s="2" t="s">
        <v>5</v>
      </c>
      <c r="H11" s="2" t="s">
        <v>6</v>
      </c>
      <c r="I11" s="11"/>
      <c r="J11" s="11"/>
      <c r="K11" s="50"/>
      <c r="L11" s="50"/>
      <c r="M11" s="50"/>
      <c r="N11" s="50"/>
      <c r="O11" s="50"/>
    </row>
    <row r="12" spans="2:15" x14ac:dyDescent="0.25">
      <c r="B12" s="52" t="s">
        <v>20</v>
      </c>
      <c r="C12" s="52"/>
      <c r="D12" s="52"/>
      <c r="E12" s="52"/>
      <c r="F12" s="52"/>
      <c r="G12" s="14">
        <v>43805</v>
      </c>
      <c r="H12" s="23">
        <v>3144382.01</v>
      </c>
      <c r="I12" s="11"/>
      <c r="J12" s="11"/>
      <c r="K12" s="9"/>
      <c r="L12" s="9"/>
      <c r="M12" s="9"/>
      <c r="N12" s="9"/>
      <c r="O12" s="9"/>
    </row>
    <row r="13" spans="2:15" x14ac:dyDescent="0.25">
      <c r="B13" s="51" t="s">
        <v>9</v>
      </c>
      <c r="C13" s="51"/>
      <c r="D13" s="51"/>
      <c r="E13" s="51"/>
      <c r="F13" s="51"/>
      <c r="G13" s="24">
        <v>43805</v>
      </c>
      <c r="H13" s="3">
        <f>H14+H25-H32-H42</f>
        <v>5740051.4100000011</v>
      </c>
      <c r="I13" s="11"/>
      <c r="J13" s="11"/>
      <c r="K13" s="9"/>
      <c r="L13" s="9"/>
      <c r="M13" s="9"/>
      <c r="N13" s="9"/>
      <c r="O13" s="9"/>
    </row>
    <row r="14" spans="2:15" x14ac:dyDescent="0.25">
      <c r="B14" s="53" t="s">
        <v>23</v>
      </c>
      <c r="C14" s="53"/>
      <c r="D14" s="53"/>
      <c r="E14" s="53"/>
      <c r="F14" s="53"/>
      <c r="G14" s="16">
        <v>43805</v>
      </c>
      <c r="H14" s="4">
        <f>H15+H16+H17+H18+H19+H20+H21+H22+H23+H24</f>
        <v>7011944.370000001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752414.52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408551.88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</f>
        <v>2161936.7799999993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27</v>
      </c>
      <c r="C24" s="36"/>
      <c r="D24" s="36"/>
      <c r="E24" s="36"/>
      <c r="F24" s="37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</f>
        <v>789820</v>
      </c>
      <c r="I24" s="11"/>
      <c r="J24" s="11"/>
      <c r="K24" s="8"/>
      <c r="L24" s="8"/>
    </row>
    <row r="25" spans="2:13" x14ac:dyDescent="0.25">
      <c r="B25" s="47" t="s">
        <v>24</v>
      </c>
      <c r="C25" s="48"/>
      <c r="D25" s="48"/>
      <c r="E25" s="48"/>
      <c r="F25" s="49"/>
      <c r="G25" s="16">
        <v>43805</v>
      </c>
      <c r="H25" s="4">
        <f>H26+H27+H28+H29+H30+H31</f>
        <v>1130653.77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f>113000+113000-113349.78+113000-117830.83+113000-124074.89+113000-117341.72+113000-96653.49+0.5+113000-76088.11+113000-99241.44+113000-70377.56+223250-0.02-75420.83-90956.97+115750-132414.92-2700-0.15+40000</f>
        <v>279549.78999999998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</f>
        <v>794758.98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27</v>
      </c>
      <c r="C31" s="36"/>
      <c r="D31" s="36"/>
      <c r="E31" s="36"/>
      <c r="F31" s="37"/>
      <c r="G31" s="2"/>
      <c r="H31" s="10">
        <f>35339+16453+4553</f>
        <v>56345</v>
      </c>
      <c r="I31" s="11"/>
      <c r="J31" s="11"/>
    </row>
    <row r="32" spans="2:13" x14ac:dyDescent="0.25">
      <c r="B32" s="41" t="s">
        <v>16</v>
      </c>
      <c r="C32" s="42"/>
      <c r="D32" s="42"/>
      <c r="E32" s="42"/>
      <c r="F32" s="43"/>
      <c r="G32" s="17">
        <v>43805</v>
      </c>
      <c r="H32" s="5">
        <f>SUM(H33:H41)</f>
        <v>2265729.52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1088751.1200000001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752414.52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408551.88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16012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41" t="s">
        <v>21</v>
      </c>
      <c r="C42" s="42"/>
      <c r="D42" s="42"/>
      <c r="E42" s="42"/>
      <c r="F42" s="43"/>
      <c r="G42" s="17">
        <v>43805</v>
      </c>
      <c r="H42" s="5">
        <f>SUM(H43:H47)</f>
        <v>136817.21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136817.21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57" t="s">
        <v>18</v>
      </c>
      <c r="C48" s="58"/>
      <c r="D48" s="58"/>
      <c r="E48" s="58"/>
      <c r="F48" s="59"/>
      <c r="G48" s="18">
        <v>43805</v>
      </c>
      <c r="H48" s="6">
        <f>35842.79+5089960+549600+691200+5000+8000+5231.78+20830.22</f>
        <v>6405664.79</v>
      </c>
      <c r="I48" s="11"/>
      <c r="J48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f>6330760+5000+8000+5231.78+20830.22</f>
        <v>6369822</v>
      </c>
      <c r="I49" s="11"/>
      <c r="J49" s="11"/>
    </row>
    <row r="50" spans="2:11" x14ac:dyDescent="0.25">
      <c r="B50" s="38" t="s">
        <v>4</v>
      </c>
      <c r="C50" s="39"/>
      <c r="D50" s="39"/>
      <c r="E50" s="39"/>
      <c r="F50" s="40"/>
      <c r="G50" s="2"/>
      <c r="H50" s="7">
        <f>H14+H25-H32-H42+H48-H49</f>
        <v>5775894.2000000011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1</v>
      </c>
      <c r="C54" s="27" t="s">
        <v>38</v>
      </c>
      <c r="D54" s="28">
        <v>408551.88</v>
      </c>
      <c r="E54" s="29" t="s">
        <v>39</v>
      </c>
    </row>
    <row r="55" spans="2:11" x14ac:dyDescent="0.25">
      <c r="B55" s="30"/>
      <c r="C55" s="31" t="s">
        <v>40</v>
      </c>
      <c r="D55" s="32">
        <v>408551.88</v>
      </c>
      <c r="E55" s="33"/>
    </row>
    <row r="56" spans="2:11" x14ac:dyDescent="0.25">
      <c r="B56" s="26" t="s">
        <v>1</v>
      </c>
      <c r="C56" s="27" t="s">
        <v>28</v>
      </c>
      <c r="D56" s="28">
        <v>113982</v>
      </c>
      <c r="E56" s="29" t="s">
        <v>29</v>
      </c>
    </row>
    <row r="57" spans="2:11" x14ac:dyDescent="0.25">
      <c r="B57" s="26" t="s">
        <v>1</v>
      </c>
      <c r="C57" s="27" t="s">
        <v>28</v>
      </c>
      <c r="D57" s="28">
        <v>4606.8</v>
      </c>
      <c r="E57" s="29" t="s">
        <v>30</v>
      </c>
    </row>
    <row r="58" spans="2:11" x14ac:dyDescent="0.25">
      <c r="B58" s="26" t="s">
        <v>1</v>
      </c>
      <c r="C58" s="27" t="s">
        <v>28</v>
      </c>
      <c r="D58" s="28">
        <v>34498.86</v>
      </c>
      <c r="E58" s="29" t="s">
        <v>31</v>
      </c>
    </row>
    <row r="59" spans="2:11" x14ac:dyDescent="0.25">
      <c r="B59" s="26" t="s">
        <v>1</v>
      </c>
      <c r="C59" s="27" t="s">
        <v>32</v>
      </c>
      <c r="D59" s="28">
        <v>160413</v>
      </c>
      <c r="E59" s="29" t="s">
        <v>33</v>
      </c>
    </row>
    <row r="60" spans="2:11" x14ac:dyDescent="0.25">
      <c r="B60" s="26" t="s">
        <v>1</v>
      </c>
      <c r="C60" s="27" t="s">
        <v>32</v>
      </c>
      <c r="D60" s="28">
        <v>37144.800000000003</v>
      </c>
      <c r="E60" s="29" t="s">
        <v>34</v>
      </c>
    </row>
    <row r="61" spans="2:11" x14ac:dyDescent="0.25">
      <c r="B61" s="26" t="s">
        <v>1</v>
      </c>
      <c r="C61" s="27" t="s">
        <v>35</v>
      </c>
      <c r="D61" s="28">
        <v>25945.919999999998</v>
      </c>
      <c r="E61" s="29" t="s">
        <v>36</v>
      </c>
    </row>
    <row r="62" spans="2:11" x14ac:dyDescent="0.25">
      <c r="B62" s="26" t="s">
        <v>1</v>
      </c>
      <c r="C62" s="27" t="s">
        <v>35</v>
      </c>
      <c r="D62" s="28">
        <v>375823.14</v>
      </c>
      <c r="E62" s="29" t="s">
        <v>37</v>
      </c>
    </row>
    <row r="63" spans="2:11" x14ac:dyDescent="0.25">
      <c r="B63" s="30"/>
      <c r="C63" s="31" t="s">
        <v>41</v>
      </c>
      <c r="D63" s="32">
        <f>SUM(D56:D62)</f>
        <v>752414.52</v>
      </c>
      <c r="E63" s="34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B19:F19"/>
    <mergeCell ref="B20:F20"/>
    <mergeCell ref="B21:F21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C8:G8"/>
    <mergeCell ref="B17:F17"/>
    <mergeCell ref="B16:F16"/>
    <mergeCell ref="B15:F15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2019-12-09T11:53:06Z</dcterms:modified>
</cp:coreProperties>
</file>